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-120" windowWidth="19410" windowHeight="11010" activeTab="4"/>
  </bookViews>
  <sheets>
    <sheet name="1кв" sheetId="17" r:id="rId1"/>
    <sheet name="2кв" sheetId="18" r:id="rId2"/>
    <sheet name="3кв" sheetId="19" r:id="rId3"/>
    <sheet name="4кв" sheetId="20" r:id="rId4"/>
    <sheet name="отчет" sheetId="21" r:id="rId5"/>
  </sheets>
  <definedNames>
    <definedName name="_xlnm.Print_Area" localSheetId="0">'1кв'!$A$1:$E$55</definedName>
    <definedName name="_xlnm.Print_Area" localSheetId="1">'2кв'!$A$1:$E$55</definedName>
    <definedName name="_xlnm.Print_Area" localSheetId="2">'3кв'!$A$1:$E$55</definedName>
    <definedName name="_xlnm.Print_Area" localSheetId="3">'4кв'!$A$1:$E$55</definedName>
    <definedName name="_xlnm.Print_Area" localSheetId="4">отчет!$A$1:$C$39</definedName>
  </definedNames>
  <calcPr calcId="145621"/>
</workbook>
</file>

<file path=xl/calcChain.xml><?xml version="1.0" encoding="utf-8"?>
<calcChain xmlns="http://schemas.openxmlformats.org/spreadsheetml/2006/main">
  <c r="C26" i="21" l="1"/>
  <c r="B52" i="20" l="1"/>
  <c r="C19" i="21" l="1"/>
  <c r="C15" i="21"/>
  <c r="C14" i="21"/>
  <c r="C13" i="21"/>
  <c r="C12" i="21"/>
  <c r="C9" i="21"/>
  <c r="C8" i="21"/>
  <c r="C10" i="21" s="1"/>
  <c r="C6" i="21"/>
  <c r="C17" i="21"/>
  <c r="C20" i="21" s="1"/>
  <c r="B50" i="20"/>
  <c r="E24" i="20"/>
  <c r="F20" i="20"/>
  <c r="E22" i="20" s="1"/>
  <c r="C21" i="21" l="1"/>
  <c r="E23" i="20"/>
  <c r="E27" i="20" s="1"/>
  <c r="B54" i="20" s="1"/>
  <c r="B55" i="20" s="1"/>
  <c r="B50" i="19"/>
  <c r="E24" i="19" l="1"/>
  <c r="E22" i="19"/>
  <c r="F20" i="19"/>
  <c r="E23" i="19" s="1"/>
  <c r="E27" i="19" l="1"/>
  <c r="B54" i="19" s="1"/>
  <c r="B55" i="19" s="1"/>
  <c r="B50" i="18"/>
  <c r="E24" i="18"/>
  <c r="F20" i="18"/>
  <c r="E22" i="18" s="1"/>
  <c r="E23" i="18" l="1"/>
  <c r="E27" i="18" s="1"/>
  <c r="B54" i="18" s="1"/>
  <c r="B55" i="18" s="1"/>
  <c r="E27" i="17"/>
  <c r="E24" i="17"/>
  <c r="E23" i="17"/>
  <c r="F20" i="17"/>
  <c r="E22" i="17" s="1"/>
  <c r="B54" i="17" l="1"/>
  <c r="B55" i="17" l="1"/>
</calcChain>
</file>

<file path=xl/sharedStrings.xml><?xml version="1.0" encoding="utf-8"?>
<sst xmlns="http://schemas.openxmlformats.org/spreadsheetml/2006/main" count="270" uniqueCount="101">
  <si>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</si>
  <si>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</si>
  <si>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</si>
  <si>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</si>
  <si>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</si>
  <si>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</si>
  <si>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</si>
  <si>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</si>
  <si>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</si>
  <si>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</si>
  <si>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</si>
  <si>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</si>
  <si>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</si>
  <si>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</si>
  <si>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</si>
  <si>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</si>
  <si>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</si>
  <si>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</si>
  <si>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</si>
  <si>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</si>
  <si>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</si>
  <si>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</si>
  <si>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</si>
  <si>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</si>
  <si>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</si>
  <si>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Комсомольская, д. 11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</si>
  <si>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Басовой Веры Анатольевны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</si>
  <si>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39 от 28.04.2015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</si>
  <si>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№41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</si>
  <si>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</si>
  <si>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t>Стоимость материалов</t>
  </si>
  <si>
    <t>Итого: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</si>
  <si>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</si>
  <si>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Басовой В.А.</t>
    </r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</si>
  <si>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</si>
  <si>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</si>
  <si>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</si>
  <si>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</si>
  <si>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</si>
  <si>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</si>
  <si>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</si>
  <si>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>Общая площадь квартир - 561,3 м2</t>
  </si>
  <si>
    <t>Не жилые помещения - 69,7 м2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</si>
  <si>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</si>
  <si>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</si>
  <si>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</si>
  <si>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февраль</t>
  </si>
  <si>
    <t>Услуги по содержанию многоквартирного дома</t>
  </si>
  <si>
    <t>интернет Ростелеком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</si>
  <si>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</si>
  <si>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за 1 квартал 2021 года</t>
  </si>
  <si>
    <t>"31" 03  2021 г.</t>
  </si>
  <si>
    <t>Замена окон (смета)</t>
  </si>
  <si>
    <t xml:space="preserve">           2. Всего за период с "01" 01 2021 г. по "31" 03 2021 г. выполнено работ (оказано услуг) на общую сумму пятьдесят четыре тысячи двести восемь рублей 24 копейки</t>
  </si>
  <si>
    <t>Предъявлено населению 30452,98</t>
  </si>
  <si>
    <t>за 2 квартал 2021 года</t>
  </si>
  <si>
    <t>"30" 06  2021 г.</t>
  </si>
  <si>
    <t>2 квартал</t>
  </si>
  <si>
    <t xml:space="preserve">           2. Всего за период с "01" 04 2021 г. по "30" 06 2021 г. выполнено работ (оказано услуг) на общую сумму двадцать шесть тысяч сто девяносто рублей 52 копейки</t>
  </si>
  <si>
    <t>Предъявлено населению 30536,33</t>
  </si>
  <si>
    <t>Обработка подъездов хлорсодержащими растворами опрыскивание 1 раз в неделю (май, июнь -1 раз в 2 недели)</t>
  </si>
  <si>
    <t>Обработка подъездов хлорсодержащими растворами опрыскивание 1 раз в неделю</t>
  </si>
  <si>
    <t>3 квартал</t>
  </si>
  <si>
    <t>за 3 квартал 2021 года</t>
  </si>
  <si>
    <t>"30" 09  2021 г.</t>
  </si>
  <si>
    <t xml:space="preserve">           2. Всего за период с "01" 07 2021 г. по "30" 09 2021 г. выполнено работ (оказано услуг) на общую сумму двадцать восемь тысяч триста восемьдесят два рубля 10 копеек</t>
  </si>
  <si>
    <t>Предъявлено населению 32010,44</t>
  </si>
  <si>
    <t>за 4 квартал 2021 года</t>
  </si>
  <si>
    <t>"31" 12  2021 г.</t>
  </si>
  <si>
    <t>4 квартал</t>
  </si>
  <si>
    <t xml:space="preserve">           2. Всего за период с "01" 10 2021 г. по "31" 12 2021 г. выполнено работ (оказано услуг) на общую сумму двадцать восемь тысяч триста восемьдесят два рубля 10 копеек</t>
  </si>
  <si>
    <t>Предъявлено населению 31769,31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</si>
  <si>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</si>
  <si>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</si>
  <si>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</si>
  <si>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</si>
  <si>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</si>
  <si>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</si>
  <si>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 xml:space="preserve">Оплачено за размещение оборудования в МОП интернет Ростелеком </t>
  </si>
  <si>
    <t>Итого доходов:</t>
  </si>
  <si>
    <t>Расходы:</t>
  </si>
  <si>
    <t xml:space="preserve">Услуги по содержанию многоквартирного дома </t>
  </si>
  <si>
    <t xml:space="preserve">Обработка подъездов хлорсодержащими растворами опрыскивание 1 раз в неделю </t>
  </si>
  <si>
    <t>работы по договору, всего</t>
  </si>
  <si>
    <t>в том числе: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</si>
  <si>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</si>
  <si>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</si>
  <si>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</si>
  <si>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</si>
  <si>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</si>
  <si>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</si>
  <si>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</si>
  <si>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</si>
  <si>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ул.Комсомольская, д.11</t>
  </si>
  <si>
    <t>Начислено всего 124299,66</t>
  </si>
  <si>
    <t>Непредвиденные работы 0ч/ч</t>
  </si>
  <si>
    <t>* Замена окон (смета)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</si>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</sst>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5" fillId="0" borderId="0"/>
  </cellStyleXfs>
  <cellXfs count="9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2" borderId="0" xfId="0" applyFont="1" applyFill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wrapText="1"/>
    </xf>
    <xf numFmtId="0" fontId="11" fillId="0" borderId="4" xfId="0" applyFont="1" applyBorder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3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2" borderId="1" xfId="0" applyNumberFormat="1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topLeftCell="A22" zoomScaleNormal="100" zoomScaleSheetLayoutView="100" workbookViewId="0">
      <selection activeCell="A26" sqref="A2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9" t="s">
        <v>11</v>
      </c>
      <c r="B1" s="79"/>
      <c r="C1" s="79"/>
      <c r="D1" s="79"/>
      <c r="E1" s="79"/>
    </row>
    <row r="2" spans="1:5" ht="30" customHeight="1" x14ac:dyDescent="0.25">
      <c r="A2" s="80" t="s">
        <v>12</v>
      </c>
      <c r="B2" s="81"/>
      <c r="C2" s="81"/>
      <c r="D2" s="81"/>
      <c r="E2" s="81"/>
    </row>
    <row r="3" spans="1:5" x14ac:dyDescent="0.25">
      <c r="A3" s="82" t="s">
        <v>50</v>
      </c>
      <c r="B3" s="82"/>
      <c r="C3" s="82"/>
      <c r="D3" s="82"/>
      <c r="E3" s="82"/>
    </row>
    <row r="4" spans="1:5" s="1" customFormat="1" ht="15.75" x14ac:dyDescent="0.25">
      <c r="A4" s="20" t="s">
        <v>13</v>
      </c>
      <c r="B4" s="4"/>
      <c r="C4" s="4"/>
      <c r="D4" s="84" t="s">
        <v>51</v>
      </c>
      <c r="E4" s="84"/>
    </row>
    <row r="5" spans="1:5" x14ac:dyDescent="0.25">
      <c r="A5" s="27"/>
      <c r="B5" s="4"/>
      <c r="C5" s="4"/>
      <c r="D5" s="4"/>
      <c r="E5" s="4"/>
    </row>
    <row r="6" spans="1:5" x14ac:dyDescent="0.25">
      <c r="A6" s="74" t="s">
        <v>0</v>
      </c>
      <c r="B6" s="74"/>
      <c r="C6" s="74"/>
      <c r="D6" s="74"/>
      <c r="E6" s="74"/>
    </row>
    <row r="7" spans="1:5" x14ac:dyDescent="0.25">
      <c r="A7" s="83" t="s">
        <v>25</v>
      </c>
      <c r="B7" s="83"/>
      <c r="C7" s="83"/>
      <c r="D7" s="83"/>
      <c r="E7" s="83"/>
    </row>
    <row r="8" spans="1:5" x14ac:dyDescent="0.25">
      <c r="A8" s="72" t="s">
        <v>1</v>
      </c>
      <c r="B8" s="72"/>
      <c r="C8" s="72"/>
      <c r="D8" s="72"/>
      <c r="E8" s="72"/>
    </row>
    <row r="9" spans="1:5" x14ac:dyDescent="0.25">
      <c r="A9" s="74" t="s">
        <v>26</v>
      </c>
      <c r="B9" s="74"/>
      <c r="C9" s="74"/>
      <c r="D9" s="74"/>
      <c r="E9" s="74"/>
    </row>
    <row r="10" spans="1:5" ht="24" customHeight="1" x14ac:dyDescent="0.25">
      <c r="A10" s="76" t="s">
        <v>14</v>
      </c>
      <c r="B10" s="77"/>
      <c r="C10" s="77"/>
      <c r="D10" s="77"/>
      <c r="E10" s="77"/>
    </row>
    <row r="11" spans="1:5" x14ac:dyDescent="0.25">
      <c r="A11" s="74" t="s">
        <v>27</v>
      </c>
      <c r="B11" s="74"/>
      <c r="C11" s="74"/>
      <c r="D11" s="74"/>
      <c r="E11" s="74"/>
    </row>
    <row r="12" spans="1:5" x14ac:dyDescent="0.25">
      <c r="A12" s="72" t="s">
        <v>15</v>
      </c>
      <c r="B12" s="73"/>
      <c r="C12" s="73"/>
      <c r="D12" s="73"/>
      <c r="E12" s="73"/>
    </row>
    <row r="13" spans="1:5" x14ac:dyDescent="0.25">
      <c r="A13" s="74" t="s">
        <v>23</v>
      </c>
      <c r="B13" s="74"/>
      <c r="C13" s="74"/>
      <c r="D13" s="74"/>
      <c r="E13" s="74"/>
    </row>
    <row r="14" spans="1:5" x14ac:dyDescent="0.25">
      <c r="A14" s="72" t="s">
        <v>2</v>
      </c>
      <c r="B14" s="73"/>
      <c r="C14" s="73"/>
      <c r="D14" s="73"/>
      <c r="E14" s="73"/>
    </row>
    <row r="15" spans="1:5" x14ac:dyDescent="0.25">
      <c r="A15" s="74" t="s">
        <v>22</v>
      </c>
      <c r="B15" s="74"/>
      <c r="C15" s="74"/>
      <c r="D15" s="74"/>
      <c r="E15" s="74"/>
    </row>
    <row r="16" spans="1:5" x14ac:dyDescent="0.25">
      <c r="A16" s="72" t="s">
        <v>16</v>
      </c>
      <c r="B16" s="73"/>
      <c r="C16" s="73"/>
      <c r="D16" s="73"/>
      <c r="E16" s="73"/>
    </row>
    <row r="17" spans="1:7" ht="27.6" customHeight="1" x14ac:dyDescent="0.25">
      <c r="A17" s="74" t="s">
        <v>17</v>
      </c>
      <c r="B17" s="74"/>
      <c r="C17" s="74"/>
      <c r="D17" s="74"/>
      <c r="E17" s="74"/>
    </row>
    <row r="18" spans="1:7" ht="61.5" customHeight="1" x14ac:dyDescent="0.25">
      <c r="A18" s="74" t="s">
        <v>28</v>
      </c>
      <c r="B18" s="74"/>
      <c r="C18" s="74"/>
      <c r="D18" s="74"/>
      <c r="E18" s="74"/>
    </row>
    <row r="19" spans="1:7" ht="32.25" customHeight="1" x14ac:dyDescent="0.25">
      <c r="A19" s="85" t="s">
        <v>29</v>
      </c>
      <c r="B19" s="85"/>
      <c r="C19" s="85"/>
      <c r="D19" s="85"/>
      <c r="E19" s="85"/>
    </row>
    <row r="20" spans="1:7" x14ac:dyDescent="0.25">
      <c r="A20" s="85"/>
      <c r="B20" s="85"/>
      <c r="C20" s="85"/>
      <c r="D20" s="85"/>
      <c r="E20" s="85"/>
      <c r="F20" s="2">
        <f>69.7+561.3</f>
        <v>631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47</v>
      </c>
      <c r="B22" s="9" t="s">
        <v>45</v>
      </c>
      <c r="C22" s="3" t="s">
        <v>4</v>
      </c>
      <c r="D22" s="3">
        <v>9.57</v>
      </c>
      <c r="E22" s="8">
        <f>D22*F20*G20</f>
        <v>18116.010000000002</v>
      </c>
    </row>
    <row r="23" spans="1:7" x14ac:dyDescent="0.25">
      <c r="A23" s="7" t="s">
        <v>43</v>
      </c>
      <c r="B23" s="9" t="s">
        <v>24</v>
      </c>
      <c r="C23" s="3" t="s">
        <v>4</v>
      </c>
      <c r="D23" s="3">
        <v>3.43</v>
      </c>
      <c r="E23" s="8">
        <f>D23*F20*G20</f>
        <v>6492.99</v>
      </c>
    </row>
    <row r="24" spans="1:7" ht="75" x14ac:dyDescent="0.25">
      <c r="A24" s="7" t="s">
        <v>49</v>
      </c>
      <c r="B24" s="9" t="s">
        <v>34</v>
      </c>
      <c r="C24" s="3" t="s">
        <v>4</v>
      </c>
      <c r="D24" s="3"/>
      <c r="E24" s="8">
        <f>790.76*3</f>
        <v>2372.2799999999997</v>
      </c>
    </row>
    <row r="25" spans="1:7" s="18" customFormat="1" x14ac:dyDescent="0.25">
      <c r="A25" s="23" t="s">
        <v>30</v>
      </c>
      <c r="B25" s="9" t="s">
        <v>34</v>
      </c>
      <c r="C25" s="24" t="s">
        <v>35</v>
      </c>
      <c r="D25" s="24"/>
      <c r="E25" s="25">
        <v>499</v>
      </c>
    </row>
    <row r="26" spans="1:7" s="18" customFormat="1" x14ac:dyDescent="0.25">
      <c r="A26" s="22" t="s">
        <v>52</v>
      </c>
      <c r="B26" s="9" t="s">
        <v>46</v>
      </c>
      <c r="C26" s="24" t="s">
        <v>35</v>
      </c>
      <c r="D26" s="24"/>
      <c r="E26" s="25">
        <v>26727.96</v>
      </c>
    </row>
    <row r="27" spans="1:7" s="14" customFormat="1" ht="14.25" x14ac:dyDescent="0.2">
      <c r="A27" s="10" t="s">
        <v>31</v>
      </c>
      <c r="B27" s="11"/>
      <c r="C27" s="12"/>
      <c r="D27" s="12"/>
      <c r="E27" s="13">
        <f>SUM(E22:E26)</f>
        <v>54208.24</v>
      </c>
    </row>
    <row r="29" spans="1:7" ht="31.5" customHeight="1" x14ac:dyDescent="0.25">
      <c r="A29" s="86" t="s">
        <v>53</v>
      </c>
      <c r="B29" s="86"/>
      <c r="C29" s="86"/>
      <c r="D29" s="86"/>
      <c r="E29" s="86"/>
    </row>
    <row r="30" spans="1:7" ht="28.5" customHeight="1" x14ac:dyDescent="0.25">
      <c r="A30" s="74" t="s">
        <v>21</v>
      </c>
      <c r="B30" s="74"/>
      <c r="C30" s="74"/>
      <c r="D30" s="74"/>
      <c r="E30" s="74"/>
    </row>
    <row r="31" spans="1:7" ht="15" customHeight="1" x14ac:dyDescent="0.25">
      <c r="A31" s="74" t="s">
        <v>20</v>
      </c>
      <c r="B31" s="74"/>
      <c r="C31" s="74"/>
      <c r="D31" s="74"/>
      <c r="E31" s="74"/>
    </row>
    <row r="32" spans="1:7" x14ac:dyDescent="0.25">
      <c r="A32" s="74" t="s">
        <v>36</v>
      </c>
      <c r="B32" s="74"/>
      <c r="C32" s="74"/>
      <c r="D32" s="74"/>
      <c r="E32" s="74"/>
    </row>
    <row r="33" spans="1:5" x14ac:dyDescent="0.25">
      <c r="A33" s="74" t="s">
        <v>18</v>
      </c>
      <c r="B33" s="74"/>
      <c r="C33" s="74"/>
      <c r="D33" s="74"/>
      <c r="E33" s="74"/>
    </row>
    <row r="34" spans="1:5" x14ac:dyDescent="0.25">
      <c r="A34" s="29"/>
      <c r="B34" s="29"/>
      <c r="C34" s="29"/>
      <c r="D34" s="29"/>
      <c r="E34" s="29"/>
    </row>
    <row r="35" spans="1:5" x14ac:dyDescent="0.25">
      <c r="A35" s="29"/>
      <c r="B35" s="29"/>
      <c r="C35" s="29"/>
      <c r="D35" s="29"/>
      <c r="E35" s="29"/>
    </row>
    <row r="36" spans="1:5" x14ac:dyDescent="0.25">
      <c r="A36" s="29"/>
      <c r="B36" s="29"/>
      <c r="C36" s="29"/>
      <c r="D36" s="29"/>
      <c r="E36" s="29"/>
    </row>
    <row r="37" spans="1:5" x14ac:dyDescent="0.25">
      <c r="A37" s="78" t="s">
        <v>5</v>
      </c>
      <c r="B37" s="78"/>
      <c r="C37" s="78"/>
      <c r="D37" s="78"/>
      <c r="E37" s="78"/>
    </row>
    <row r="38" spans="1:5" x14ac:dyDescent="0.25">
      <c r="A38" s="74" t="s">
        <v>18</v>
      </c>
      <c r="B38" s="74"/>
      <c r="C38" s="74"/>
      <c r="D38" s="74"/>
      <c r="E38" s="74"/>
    </row>
    <row r="39" spans="1:5" x14ac:dyDescent="0.25">
      <c r="A39" s="29"/>
      <c r="B39" s="29"/>
      <c r="C39" s="29"/>
      <c r="D39" s="29"/>
      <c r="E39" s="29"/>
    </row>
    <row r="40" spans="1:5" x14ac:dyDescent="0.25">
      <c r="A40" s="70" t="s">
        <v>32</v>
      </c>
      <c r="B40" s="70"/>
      <c r="C40" s="70"/>
      <c r="D40" s="70"/>
      <c r="E40" s="5"/>
    </row>
    <row r="41" spans="1:5" x14ac:dyDescent="0.25">
      <c r="B41" s="75" t="s">
        <v>19</v>
      </c>
      <c r="C41" s="75"/>
      <c r="D41" s="75"/>
      <c r="E41" s="6" t="s">
        <v>6</v>
      </c>
    </row>
    <row r="42" spans="1:5" x14ac:dyDescent="0.25">
      <c r="A42" s="26"/>
      <c r="B42" s="26"/>
      <c r="C42" s="26"/>
      <c r="D42" s="26"/>
      <c r="E42" s="26"/>
    </row>
    <row r="43" spans="1:5" x14ac:dyDescent="0.25">
      <c r="A43" s="70" t="s">
        <v>33</v>
      </c>
      <c r="B43" s="70"/>
      <c r="C43" s="70"/>
      <c r="D43" s="70"/>
      <c r="E43" s="5"/>
    </row>
    <row r="44" spans="1:5" x14ac:dyDescent="0.25">
      <c r="B44" s="71" t="s">
        <v>19</v>
      </c>
      <c r="C44" s="71"/>
      <c r="D44" s="71"/>
      <c r="E44" s="6" t="s">
        <v>6</v>
      </c>
    </row>
    <row r="47" spans="1:5" x14ac:dyDescent="0.25">
      <c r="A47" s="2" t="s">
        <v>41</v>
      </c>
    </row>
    <row r="48" spans="1:5" x14ac:dyDescent="0.25">
      <c r="A48" s="2" t="s">
        <v>42</v>
      </c>
    </row>
    <row r="49" spans="1:2" x14ac:dyDescent="0.25">
      <c r="A49" s="14" t="s">
        <v>37</v>
      </c>
    </row>
    <row r="50" spans="1:2" x14ac:dyDescent="0.25">
      <c r="A50" s="2" t="s">
        <v>44</v>
      </c>
      <c r="B50" s="15">
        <v>35841.71</v>
      </c>
    </row>
    <row r="51" spans="1:2" ht="31.5" x14ac:dyDescent="0.25">
      <c r="A51" s="19" t="s">
        <v>54</v>
      </c>
      <c r="B51" s="16"/>
    </row>
    <row r="52" spans="1:2" x14ac:dyDescent="0.25">
      <c r="A52" s="2" t="s">
        <v>39</v>
      </c>
      <c r="B52" s="16">
        <v>29905.360000000001</v>
      </c>
    </row>
    <row r="53" spans="1:2" x14ac:dyDescent="0.25">
      <c r="A53" s="2" t="s">
        <v>48</v>
      </c>
      <c r="B53" s="16">
        <v>450</v>
      </c>
    </row>
    <row r="54" spans="1:2" ht="30" x14ac:dyDescent="0.25">
      <c r="A54" s="28" t="s">
        <v>40</v>
      </c>
      <c r="B54" s="16">
        <f>E27</f>
        <v>54208.24</v>
      </c>
    </row>
    <row r="55" spans="1:2" x14ac:dyDescent="0.25">
      <c r="A55" s="17" t="s">
        <v>38</v>
      </c>
      <c r="B55" s="15">
        <f>B50+B52+B53-B54</f>
        <v>11988.830000000009</v>
      </c>
    </row>
  </sheetData>
  <mergeCells count="30">
    <mergeCell ref="A30:E30"/>
    <mergeCell ref="A31:E31"/>
    <mergeCell ref="A32:E32"/>
    <mergeCell ref="A1:E1"/>
    <mergeCell ref="A2:E2"/>
    <mergeCell ref="A3:E3"/>
    <mergeCell ref="A6:E6"/>
    <mergeCell ref="A7:E7"/>
    <mergeCell ref="D4:E4"/>
    <mergeCell ref="A17:E17"/>
    <mergeCell ref="A18:E18"/>
    <mergeCell ref="A19:E19"/>
    <mergeCell ref="A20:E20"/>
    <mergeCell ref="A29:E29"/>
    <mergeCell ref="A43:D43"/>
    <mergeCell ref="B44:D44"/>
    <mergeCell ref="A14:E14"/>
    <mergeCell ref="A8:E8"/>
    <mergeCell ref="A38:E38"/>
    <mergeCell ref="A40:D40"/>
    <mergeCell ref="B41:D41"/>
    <mergeCell ref="A9:E9"/>
    <mergeCell ref="A10:E10"/>
    <mergeCell ref="A11:E11"/>
    <mergeCell ref="A12:E12"/>
    <mergeCell ref="A13:E13"/>
    <mergeCell ref="A33:E33"/>
    <mergeCell ref="A37:E37"/>
    <mergeCell ref="A15:E15"/>
    <mergeCell ref="A16:E1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topLeftCell="A19" zoomScaleNormal="100" zoomScaleSheetLayoutView="100" workbookViewId="0">
      <selection activeCell="A33" sqref="A33:E33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9" t="s">
        <v>11</v>
      </c>
      <c r="B1" s="79"/>
      <c r="C1" s="79"/>
      <c r="D1" s="79"/>
      <c r="E1" s="79"/>
    </row>
    <row r="2" spans="1:5" ht="30" customHeight="1" x14ac:dyDescent="0.25">
      <c r="A2" s="80" t="s">
        <v>12</v>
      </c>
      <c r="B2" s="81"/>
      <c r="C2" s="81"/>
      <c r="D2" s="81"/>
      <c r="E2" s="81"/>
    </row>
    <row r="3" spans="1:5" x14ac:dyDescent="0.25">
      <c r="A3" s="82" t="s">
        <v>55</v>
      </c>
      <c r="B3" s="82"/>
      <c r="C3" s="82"/>
      <c r="D3" s="82"/>
      <c r="E3" s="82"/>
    </row>
    <row r="4" spans="1:5" s="1" customFormat="1" ht="30" x14ac:dyDescent="0.25">
      <c r="A4" s="20" t="s">
        <v>13</v>
      </c>
      <c r="B4" s="4"/>
      <c r="C4" s="4"/>
      <c r="D4" s="4"/>
      <c r="E4" s="34" t="s">
        <v>56</v>
      </c>
    </row>
    <row r="5" spans="1:5" x14ac:dyDescent="0.25">
      <c r="A5" s="31"/>
      <c r="B5" s="4"/>
      <c r="C5" s="4"/>
      <c r="D5" s="4"/>
      <c r="E5" s="4"/>
    </row>
    <row r="6" spans="1:5" x14ac:dyDescent="0.25">
      <c r="A6" s="74" t="s">
        <v>0</v>
      </c>
      <c r="B6" s="74"/>
      <c r="C6" s="74"/>
      <c r="D6" s="74"/>
      <c r="E6" s="74"/>
    </row>
    <row r="7" spans="1:5" x14ac:dyDescent="0.25">
      <c r="A7" s="83" t="s">
        <v>25</v>
      </c>
      <c r="B7" s="83"/>
      <c r="C7" s="83"/>
      <c r="D7" s="83"/>
      <c r="E7" s="83"/>
    </row>
    <row r="8" spans="1:5" x14ac:dyDescent="0.25">
      <c r="A8" s="72" t="s">
        <v>1</v>
      </c>
      <c r="B8" s="72"/>
      <c r="C8" s="72"/>
      <c r="D8" s="72"/>
      <c r="E8" s="72"/>
    </row>
    <row r="9" spans="1:5" x14ac:dyDescent="0.25">
      <c r="A9" s="74" t="s">
        <v>26</v>
      </c>
      <c r="B9" s="74"/>
      <c r="C9" s="74"/>
      <c r="D9" s="74"/>
      <c r="E9" s="74"/>
    </row>
    <row r="10" spans="1:5" ht="24" customHeight="1" x14ac:dyDescent="0.25">
      <c r="A10" s="76" t="s">
        <v>14</v>
      </c>
      <c r="B10" s="77"/>
      <c r="C10" s="77"/>
      <c r="D10" s="77"/>
      <c r="E10" s="77"/>
    </row>
    <row r="11" spans="1:5" x14ac:dyDescent="0.25">
      <c r="A11" s="74" t="s">
        <v>27</v>
      </c>
      <c r="B11" s="74"/>
      <c r="C11" s="74"/>
      <c r="D11" s="74"/>
      <c r="E11" s="74"/>
    </row>
    <row r="12" spans="1:5" x14ac:dyDescent="0.25">
      <c r="A12" s="72" t="s">
        <v>15</v>
      </c>
      <c r="B12" s="73"/>
      <c r="C12" s="73"/>
      <c r="D12" s="73"/>
      <c r="E12" s="73"/>
    </row>
    <row r="13" spans="1:5" x14ac:dyDescent="0.25">
      <c r="A13" s="74" t="s">
        <v>23</v>
      </c>
      <c r="B13" s="74"/>
      <c r="C13" s="74"/>
      <c r="D13" s="74"/>
      <c r="E13" s="74"/>
    </row>
    <row r="14" spans="1:5" x14ac:dyDescent="0.25">
      <c r="A14" s="72" t="s">
        <v>2</v>
      </c>
      <c r="B14" s="73"/>
      <c r="C14" s="73"/>
      <c r="D14" s="73"/>
      <c r="E14" s="73"/>
    </row>
    <row r="15" spans="1:5" x14ac:dyDescent="0.25">
      <c r="A15" s="74" t="s">
        <v>22</v>
      </c>
      <c r="B15" s="74"/>
      <c r="C15" s="74"/>
      <c r="D15" s="74"/>
      <c r="E15" s="74"/>
    </row>
    <row r="16" spans="1:5" x14ac:dyDescent="0.25">
      <c r="A16" s="72" t="s">
        <v>16</v>
      </c>
      <c r="B16" s="73"/>
      <c r="C16" s="73"/>
      <c r="D16" s="73"/>
      <c r="E16" s="73"/>
    </row>
    <row r="17" spans="1:7" ht="27.6" customHeight="1" x14ac:dyDescent="0.25">
      <c r="A17" s="74" t="s">
        <v>17</v>
      </c>
      <c r="B17" s="74"/>
      <c r="C17" s="74"/>
      <c r="D17" s="74"/>
      <c r="E17" s="74"/>
    </row>
    <row r="18" spans="1:7" ht="61.5" customHeight="1" x14ac:dyDescent="0.25">
      <c r="A18" s="74" t="s">
        <v>28</v>
      </c>
      <c r="B18" s="74"/>
      <c r="C18" s="74"/>
      <c r="D18" s="74"/>
      <c r="E18" s="74"/>
    </row>
    <row r="19" spans="1:7" ht="32.25" customHeight="1" x14ac:dyDescent="0.25">
      <c r="A19" s="85" t="s">
        <v>29</v>
      </c>
      <c r="B19" s="85"/>
      <c r="C19" s="85"/>
      <c r="D19" s="85"/>
      <c r="E19" s="85"/>
    </row>
    <row r="20" spans="1:7" x14ac:dyDescent="0.25">
      <c r="A20" s="85"/>
      <c r="B20" s="85"/>
      <c r="C20" s="85"/>
      <c r="D20" s="85"/>
      <c r="E20" s="85"/>
      <c r="F20" s="2">
        <f>69.7+561.3</f>
        <v>631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47</v>
      </c>
      <c r="B22" s="9" t="s">
        <v>45</v>
      </c>
      <c r="C22" s="3" t="s">
        <v>4</v>
      </c>
      <c r="D22" s="3">
        <v>9.57</v>
      </c>
      <c r="E22" s="8">
        <f>D22*F20*G20</f>
        <v>18116.010000000002</v>
      </c>
    </row>
    <row r="23" spans="1:7" x14ac:dyDescent="0.25">
      <c r="A23" s="7" t="s">
        <v>43</v>
      </c>
      <c r="B23" s="9" t="s">
        <v>24</v>
      </c>
      <c r="C23" s="3" t="s">
        <v>4</v>
      </c>
      <c r="D23" s="3">
        <v>3.43</v>
      </c>
      <c r="E23" s="8">
        <f>D23*F20*G20</f>
        <v>6492.99</v>
      </c>
    </row>
    <row r="24" spans="1:7" ht="58.5" customHeight="1" x14ac:dyDescent="0.25">
      <c r="A24" s="7" t="s">
        <v>60</v>
      </c>
      <c r="B24" s="9" t="s">
        <v>57</v>
      </c>
      <c r="C24" s="3" t="s">
        <v>4</v>
      </c>
      <c r="D24" s="3"/>
      <c r="E24" s="8">
        <f>790.76*2</f>
        <v>1581.52</v>
      </c>
    </row>
    <row r="25" spans="1:7" s="18" customFormat="1" x14ac:dyDescent="0.25">
      <c r="A25" s="23" t="s">
        <v>30</v>
      </c>
      <c r="B25" s="9" t="s">
        <v>57</v>
      </c>
      <c r="C25" s="24" t="s">
        <v>35</v>
      </c>
      <c r="D25" s="24"/>
      <c r="E25" s="25">
        <v>0</v>
      </c>
    </row>
    <row r="26" spans="1:7" s="18" customFormat="1" x14ac:dyDescent="0.25">
      <c r="A26" s="22"/>
      <c r="B26" s="9"/>
      <c r="C26" s="24"/>
      <c r="D26" s="24"/>
      <c r="E26" s="25"/>
    </row>
    <row r="27" spans="1:7" s="14" customFormat="1" ht="14.25" x14ac:dyDescent="0.2">
      <c r="A27" s="10" t="s">
        <v>31</v>
      </c>
      <c r="B27" s="11"/>
      <c r="C27" s="12"/>
      <c r="D27" s="12"/>
      <c r="E27" s="13">
        <f>SUM(E22:E26)</f>
        <v>26190.52</v>
      </c>
    </row>
    <row r="29" spans="1:7" ht="31.5" customHeight="1" x14ac:dyDescent="0.25">
      <c r="A29" s="87" t="s">
        <v>58</v>
      </c>
      <c r="B29" s="87"/>
      <c r="C29" s="87"/>
      <c r="D29" s="87"/>
      <c r="E29" s="87"/>
    </row>
    <row r="30" spans="1:7" ht="28.5" customHeight="1" x14ac:dyDescent="0.25">
      <c r="A30" s="74" t="s">
        <v>21</v>
      </c>
      <c r="B30" s="74"/>
      <c r="C30" s="74"/>
      <c r="D30" s="74"/>
      <c r="E30" s="74"/>
    </row>
    <row r="31" spans="1:7" ht="15" customHeight="1" x14ac:dyDescent="0.25">
      <c r="A31" s="74" t="s">
        <v>20</v>
      </c>
      <c r="B31" s="74"/>
      <c r="C31" s="74"/>
      <c r="D31" s="74"/>
      <c r="E31" s="74"/>
    </row>
    <row r="32" spans="1:7" x14ac:dyDescent="0.25">
      <c r="A32" s="74" t="s">
        <v>36</v>
      </c>
      <c r="B32" s="74"/>
      <c r="C32" s="74"/>
      <c r="D32" s="74"/>
      <c r="E32" s="74"/>
    </row>
    <row r="33" spans="1:5" x14ac:dyDescent="0.25">
      <c r="A33" s="74" t="s">
        <v>18</v>
      </c>
      <c r="B33" s="74"/>
      <c r="C33" s="74"/>
      <c r="D33" s="74"/>
      <c r="E33" s="74"/>
    </row>
    <row r="34" spans="1:5" x14ac:dyDescent="0.25">
      <c r="A34" s="32"/>
      <c r="B34" s="32"/>
      <c r="C34" s="32"/>
      <c r="D34" s="32"/>
      <c r="E34" s="32"/>
    </row>
    <row r="35" spans="1:5" x14ac:dyDescent="0.25">
      <c r="A35" s="32"/>
      <c r="B35" s="32"/>
      <c r="C35" s="32"/>
      <c r="D35" s="32"/>
      <c r="E35" s="32"/>
    </row>
    <row r="36" spans="1:5" x14ac:dyDescent="0.25">
      <c r="A36" s="32"/>
      <c r="B36" s="32"/>
      <c r="C36" s="32"/>
      <c r="D36" s="32"/>
      <c r="E36" s="32"/>
    </row>
    <row r="37" spans="1:5" x14ac:dyDescent="0.25">
      <c r="A37" s="78" t="s">
        <v>5</v>
      </c>
      <c r="B37" s="78"/>
      <c r="C37" s="78"/>
      <c r="D37" s="78"/>
      <c r="E37" s="78"/>
    </row>
    <row r="38" spans="1:5" x14ac:dyDescent="0.25">
      <c r="A38" s="74" t="s">
        <v>18</v>
      </c>
      <c r="B38" s="74"/>
      <c r="C38" s="74"/>
      <c r="D38" s="74"/>
      <c r="E38" s="74"/>
    </row>
    <row r="39" spans="1:5" x14ac:dyDescent="0.25">
      <c r="A39" s="32"/>
      <c r="B39" s="32"/>
      <c r="C39" s="32"/>
      <c r="D39" s="32"/>
      <c r="E39" s="32"/>
    </row>
    <row r="40" spans="1:5" x14ac:dyDescent="0.25">
      <c r="A40" s="70" t="s">
        <v>32</v>
      </c>
      <c r="B40" s="70"/>
      <c r="C40" s="70"/>
      <c r="D40" s="70"/>
      <c r="E40" s="5"/>
    </row>
    <row r="41" spans="1:5" x14ac:dyDescent="0.25">
      <c r="B41" s="75" t="s">
        <v>19</v>
      </c>
      <c r="C41" s="75"/>
      <c r="D41" s="75"/>
      <c r="E41" s="6" t="s">
        <v>6</v>
      </c>
    </row>
    <row r="42" spans="1:5" x14ac:dyDescent="0.25">
      <c r="A42" s="30"/>
      <c r="B42" s="30"/>
      <c r="C42" s="30"/>
      <c r="D42" s="30"/>
      <c r="E42" s="30"/>
    </row>
    <row r="43" spans="1:5" x14ac:dyDescent="0.25">
      <c r="A43" s="70" t="s">
        <v>33</v>
      </c>
      <c r="B43" s="70"/>
      <c r="C43" s="70"/>
      <c r="D43" s="70"/>
      <c r="E43" s="5"/>
    </row>
    <row r="44" spans="1:5" x14ac:dyDescent="0.25">
      <c r="B44" s="71" t="s">
        <v>19</v>
      </c>
      <c r="C44" s="71"/>
      <c r="D44" s="71"/>
      <c r="E44" s="6" t="s">
        <v>6</v>
      </c>
    </row>
    <row r="47" spans="1:5" x14ac:dyDescent="0.25">
      <c r="A47" s="2" t="s">
        <v>41</v>
      </c>
    </row>
    <row r="48" spans="1:5" x14ac:dyDescent="0.25">
      <c r="A48" s="2" t="s">
        <v>42</v>
      </c>
    </row>
    <row r="49" spans="1:2" x14ac:dyDescent="0.25">
      <c r="A49" s="14" t="s">
        <v>37</v>
      </c>
    </row>
    <row r="50" spans="1:2" x14ac:dyDescent="0.25">
      <c r="A50" s="2" t="s">
        <v>44</v>
      </c>
      <c r="B50" s="15">
        <f>'1кв'!B55</f>
        <v>11988.830000000009</v>
      </c>
    </row>
    <row r="51" spans="1:2" ht="31.5" x14ac:dyDescent="0.25">
      <c r="A51" s="19" t="s">
        <v>59</v>
      </c>
      <c r="B51" s="16"/>
    </row>
    <row r="52" spans="1:2" x14ac:dyDescent="0.25">
      <c r="A52" s="2" t="s">
        <v>39</v>
      </c>
      <c r="B52" s="16">
        <v>26944.05</v>
      </c>
    </row>
    <row r="53" spans="1:2" x14ac:dyDescent="0.25">
      <c r="A53" s="2" t="s">
        <v>48</v>
      </c>
      <c r="B53" s="16">
        <v>450</v>
      </c>
    </row>
    <row r="54" spans="1:2" ht="30" x14ac:dyDescent="0.25">
      <c r="A54" s="33" t="s">
        <v>40</v>
      </c>
      <c r="B54" s="16">
        <f>E27</f>
        <v>26190.52</v>
      </c>
    </row>
    <row r="55" spans="1:2" x14ac:dyDescent="0.25">
      <c r="A55" s="17" t="s">
        <v>38</v>
      </c>
      <c r="B55" s="15">
        <f>B50+B52+B53-B54</f>
        <v>13192.360000000004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4:D44"/>
    <mergeCell ref="A20:E20"/>
    <mergeCell ref="A29:E29"/>
    <mergeCell ref="A30:E30"/>
    <mergeCell ref="A31:E31"/>
    <mergeCell ref="A32:E32"/>
    <mergeCell ref="A33:E33"/>
    <mergeCell ref="A37:E37"/>
    <mergeCell ref="A38:E38"/>
    <mergeCell ref="A40:D40"/>
    <mergeCell ref="B41:D41"/>
    <mergeCell ref="A43:D4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topLeftCell="A19" zoomScaleNormal="100" zoomScaleSheetLayoutView="100" workbookViewId="0">
      <selection activeCell="A3" sqref="A3:E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9" t="s">
        <v>11</v>
      </c>
      <c r="B1" s="79"/>
      <c r="C1" s="79"/>
      <c r="D1" s="79"/>
      <c r="E1" s="79"/>
    </row>
    <row r="2" spans="1:5" ht="30" customHeight="1" x14ac:dyDescent="0.25">
      <c r="A2" s="80" t="s">
        <v>12</v>
      </c>
      <c r="B2" s="81"/>
      <c r="C2" s="81"/>
      <c r="D2" s="81"/>
      <c r="E2" s="81"/>
    </row>
    <row r="3" spans="1:5" x14ac:dyDescent="0.25">
      <c r="A3" s="82" t="s">
        <v>63</v>
      </c>
      <c r="B3" s="82"/>
      <c r="C3" s="82"/>
      <c r="D3" s="82"/>
      <c r="E3" s="82"/>
    </row>
    <row r="4" spans="1:5" s="1" customFormat="1" ht="30" x14ac:dyDescent="0.25">
      <c r="A4" s="20" t="s">
        <v>13</v>
      </c>
      <c r="B4" s="4"/>
      <c r="C4" s="4"/>
      <c r="D4" s="4"/>
      <c r="E4" s="38" t="s">
        <v>64</v>
      </c>
    </row>
    <row r="5" spans="1:5" x14ac:dyDescent="0.25">
      <c r="A5" s="36"/>
      <c r="B5" s="4"/>
      <c r="C5" s="4"/>
      <c r="D5" s="4"/>
      <c r="E5" s="4"/>
    </row>
    <row r="6" spans="1:5" x14ac:dyDescent="0.25">
      <c r="A6" s="74" t="s">
        <v>0</v>
      </c>
      <c r="B6" s="74"/>
      <c r="C6" s="74"/>
      <c r="D6" s="74"/>
      <c r="E6" s="74"/>
    </row>
    <row r="7" spans="1:5" x14ac:dyDescent="0.25">
      <c r="A7" s="83" t="s">
        <v>25</v>
      </c>
      <c r="B7" s="83"/>
      <c r="C7" s="83"/>
      <c r="D7" s="83"/>
      <c r="E7" s="83"/>
    </row>
    <row r="8" spans="1:5" x14ac:dyDescent="0.25">
      <c r="A8" s="72" t="s">
        <v>1</v>
      </c>
      <c r="B8" s="72"/>
      <c r="C8" s="72"/>
      <c r="D8" s="72"/>
      <c r="E8" s="72"/>
    </row>
    <row r="9" spans="1:5" x14ac:dyDescent="0.25">
      <c r="A9" s="74" t="s">
        <v>26</v>
      </c>
      <c r="B9" s="74"/>
      <c r="C9" s="74"/>
      <c r="D9" s="74"/>
      <c r="E9" s="74"/>
    </row>
    <row r="10" spans="1:5" ht="24" customHeight="1" x14ac:dyDescent="0.25">
      <c r="A10" s="76" t="s">
        <v>14</v>
      </c>
      <c r="B10" s="77"/>
      <c r="C10" s="77"/>
      <c r="D10" s="77"/>
      <c r="E10" s="77"/>
    </row>
    <row r="11" spans="1:5" x14ac:dyDescent="0.25">
      <c r="A11" s="74" t="s">
        <v>27</v>
      </c>
      <c r="B11" s="74"/>
      <c r="C11" s="74"/>
      <c r="D11" s="74"/>
      <c r="E11" s="74"/>
    </row>
    <row r="12" spans="1:5" x14ac:dyDescent="0.25">
      <c r="A12" s="72" t="s">
        <v>15</v>
      </c>
      <c r="B12" s="73"/>
      <c r="C12" s="73"/>
      <c r="D12" s="73"/>
      <c r="E12" s="73"/>
    </row>
    <row r="13" spans="1:5" x14ac:dyDescent="0.25">
      <c r="A13" s="74" t="s">
        <v>23</v>
      </c>
      <c r="B13" s="74"/>
      <c r="C13" s="74"/>
      <c r="D13" s="74"/>
      <c r="E13" s="74"/>
    </row>
    <row r="14" spans="1:5" x14ac:dyDescent="0.25">
      <c r="A14" s="72" t="s">
        <v>2</v>
      </c>
      <c r="B14" s="73"/>
      <c r="C14" s="73"/>
      <c r="D14" s="73"/>
      <c r="E14" s="73"/>
    </row>
    <row r="15" spans="1:5" x14ac:dyDescent="0.25">
      <c r="A15" s="74" t="s">
        <v>22</v>
      </c>
      <c r="B15" s="74"/>
      <c r="C15" s="74"/>
      <c r="D15" s="74"/>
      <c r="E15" s="74"/>
    </row>
    <row r="16" spans="1:5" x14ac:dyDescent="0.25">
      <c r="A16" s="72" t="s">
        <v>16</v>
      </c>
      <c r="B16" s="73"/>
      <c r="C16" s="73"/>
      <c r="D16" s="73"/>
      <c r="E16" s="73"/>
    </row>
    <row r="17" spans="1:7" ht="27.6" customHeight="1" x14ac:dyDescent="0.25">
      <c r="A17" s="74" t="s">
        <v>17</v>
      </c>
      <c r="B17" s="74"/>
      <c r="C17" s="74"/>
      <c r="D17" s="74"/>
      <c r="E17" s="74"/>
    </row>
    <row r="18" spans="1:7" ht="61.5" customHeight="1" x14ac:dyDescent="0.25">
      <c r="A18" s="74" t="s">
        <v>28</v>
      </c>
      <c r="B18" s="74"/>
      <c r="C18" s="74"/>
      <c r="D18" s="74"/>
      <c r="E18" s="74"/>
    </row>
    <row r="19" spans="1:7" ht="32.25" customHeight="1" x14ac:dyDescent="0.25">
      <c r="A19" s="85" t="s">
        <v>29</v>
      </c>
      <c r="B19" s="85"/>
      <c r="C19" s="85"/>
      <c r="D19" s="85"/>
      <c r="E19" s="85"/>
    </row>
    <row r="20" spans="1:7" x14ac:dyDescent="0.25">
      <c r="A20" s="85"/>
      <c r="B20" s="85"/>
      <c r="C20" s="85"/>
      <c r="D20" s="85"/>
      <c r="E20" s="85"/>
      <c r="F20" s="2">
        <f>69.7+561.3</f>
        <v>631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47</v>
      </c>
      <c r="B22" s="9" t="s">
        <v>45</v>
      </c>
      <c r="C22" s="3" t="s">
        <v>4</v>
      </c>
      <c r="D22" s="3">
        <v>10.14</v>
      </c>
      <c r="E22" s="8">
        <f>D22*F20*G20</f>
        <v>19195.02</v>
      </c>
    </row>
    <row r="23" spans="1:7" x14ac:dyDescent="0.25">
      <c r="A23" s="7" t="s">
        <v>43</v>
      </c>
      <c r="B23" s="9" t="s">
        <v>24</v>
      </c>
      <c r="C23" s="3" t="s">
        <v>4</v>
      </c>
      <c r="D23" s="3">
        <v>3.6</v>
      </c>
      <c r="E23" s="8">
        <f>D23*F20*G20</f>
        <v>6814.7999999999993</v>
      </c>
    </row>
    <row r="24" spans="1:7" ht="58.5" customHeight="1" x14ac:dyDescent="0.25">
      <c r="A24" s="7" t="s">
        <v>61</v>
      </c>
      <c r="B24" s="9" t="s">
        <v>62</v>
      </c>
      <c r="C24" s="3" t="s">
        <v>4</v>
      </c>
      <c r="D24" s="3"/>
      <c r="E24" s="8">
        <f>790.76*3</f>
        <v>2372.2799999999997</v>
      </c>
    </row>
    <row r="25" spans="1:7" s="18" customFormat="1" x14ac:dyDescent="0.25">
      <c r="A25" s="23" t="s">
        <v>30</v>
      </c>
      <c r="B25" s="9" t="s">
        <v>62</v>
      </c>
      <c r="C25" s="24" t="s">
        <v>35</v>
      </c>
      <c r="D25" s="24"/>
      <c r="E25" s="25">
        <v>0</v>
      </c>
    </row>
    <row r="26" spans="1:7" s="18" customFormat="1" x14ac:dyDescent="0.25">
      <c r="A26" s="22"/>
      <c r="B26" s="9"/>
      <c r="C26" s="24"/>
      <c r="D26" s="24"/>
      <c r="E26" s="25"/>
    </row>
    <row r="27" spans="1:7" s="14" customFormat="1" ht="14.25" x14ac:dyDescent="0.2">
      <c r="A27" s="10" t="s">
        <v>31</v>
      </c>
      <c r="B27" s="11"/>
      <c r="C27" s="12"/>
      <c r="D27" s="12"/>
      <c r="E27" s="13">
        <f>SUM(E22:E26)</f>
        <v>28382.1</v>
      </c>
    </row>
    <row r="29" spans="1:7" ht="31.5" customHeight="1" x14ac:dyDescent="0.25">
      <c r="A29" s="87" t="s">
        <v>65</v>
      </c>
      <c r="B29" s="87"/>
      <c r="C29" s="87"/>
      <c r="D29" s="87"/>
      <c r="E29" s="87"/>
    </row>
    <row r="30" spans="1:7" ht="28.5" customHeight="1" x14ac:dyDescent="0.25">
      <c r="A30" s="74" t="s">
        <v>21</v>
      </c>
      <c r="B30" s="74"/>
      <c r="C30" s="74"/>
      <c r="D30" s="74"/>
      <c r="E30" s="74"/>
    </row>
    <row r="31" spans="1:7" ht="15" customHeight="1" x14ac:dyDescent="0.25">
      <c r="A31" s="74" t="s">
        <v>20</v>
      </c>
      <c r="B31" s="74"/>
      <c r="C31" s="74"/>
      <c r="D31" s="74"/>
      <c r="E31" s="74"/>
    </row>
    <row r="32" spans="1:7" x14ac:dyDescent="0.25">
      <c r="A32" s="74" t="s">
        <v>36</v>
      </c>
      <c r="B32" s="74"/>
      <c r="C32" s="74"/>
      <c r="D32" s="74"/>
      <c r="E32" s="74"/>
    </row>
    <row r="33" spans="1:5" x14ac:dyDescent="0.25">
      <c r="A33" s="74" t="s">
        <v>18</v>
      </c>
      <c r="B33" s="74"/>
      <c r="C33" s="74"/>
      <c r="D33" s="74"/>
      <c r="E33" s="74"/>
    </row>
    <row r="34" spans="1:5" x14ac:dyDescent="0.25">
      <c r="A34" s="37"/>
      <c r="B34" s="37"/>
      <c r="C34" s="37"/>
      <c r="D34" s="37"/>
      <c r="E34" s="37"/>
    </row>
    <row r="35" spans="1:5" x14ac:dyDescent="0.25">
      <c r="A35" s="37"/>
      <c r="B35" s="37"/>
      <c r="C35" s="37"/>
      <c r="D35" s="37"/>
      <c r="E35" s="37"/>
    </row>
    <row r="36" spans="1:5" x14ac:dyDescent="0.25">
      <c r="A36" s="37"/>
      <c r="B36" s="37"/>
      <c r="C36" s="37"/>
      <c r="D36" s="37"/>
      <c r="E36" s="37"/>
    </row>
    <row r="37" spans="1:5" x14ac:dyDescent="0.25">
      <c r="A37" s="78" t="s">
        <v>5</v>
      </c>
      <c r="B37" s="78"/>
      <c r="C37" s="78"/>
      <c r="D37" s="78"/>
      <c r="E37" s="78"/>
    </row>
    <row r="38" spans="1:5" x14ac:dyDescent="0.25">
      <c r="A38" s="74" t="s">
        <v>18</v>
      </c>
      <c r="B38" s="74"/>
      <c r="C38" s="74"/>
      <c r="D38" s="74"/>
      <c r="E38" s="74"/>
    </row>
    <row r="39" spans="1:5" x14ac:dyDescent="0.25">
      <c r="A39" s="37"/>
      <c r="B39" s="37"/>
      <c r="C39" s="37"/>
      <c r="D39" s="37"/>
      <c r="E39" s="37"/>
    </row>
    <row r="40" spans="1:5" x14ac:dyDescent="0.25">
      <c r="A40" s="70" t="s">
        <v>32</v>
      </c>
      <c r="B40" s="70"/>
      <c r="C40" s="70"/>
      <c r="D40" s="70"/>
      <c r="E40" s="5"/>
    </row>
    <row r="41" spans="1:5" x14ac:dyDescent="0.25">
      <c r="B41" s="75" t="s">
        <v>19</v>
      </c>
      <c r="C41" s="75"/>
      <c r="D41" s="75"/>
      <c r="E41" s="6" t="s">
        <v>6</v>
      </c>
    </row>
    <row r="42" spans="1:5" x14ac:dyDescent="0.25">
      <c r="A42" s="35"/>
      <c r="B42" s="35"/>
      <c r="C42" s="35"/>
      <c r="D42" s="35"/>
      <c r="E42" s="35"/>
    </row>
    <row r="43" spans="1:5" x14ac:dyDescent="0.25">
      <c r="A43" s="70" t="s">
        <v>33</v>
      </c>
      <c r="B43" s="70"/>
      <c r="C43" s="70"/>
      <c r="D43" s="70"/>
      <c r="E43" s="5"/>
    </row>
    <row r="44" spans="1:5" x14ac:dyDescent="0.25">
      <c r="B44" s="71" t="s">
        <v>19</v>
      </c>
      <c r="C44" s="71"/>
      <c r="D44" s="71"/>
      <c r="E44" s="6" t="s">
        <v>6</v>
      </c>
    </row>
    <row r="47" spans="1:5" x14ac:dyDescent="0.25">
      <c r="A47" s="2" t="s">
        <v>41</v>
      </c>
    </row>
    <row r="48" spans="1:5" x14ac:dyDescent="0.25">
      <c r="A48" s="2" t="s">
        <v>42</v>
      </c>
    </row>
    <row r="49" spans="1:2" x14ac:dyDescent="0.25">
      <c r="A49" s="14" t="s">
        <v>37</v>
      </c>
    </row>
    <row r="50" spans="1:2" x14ac:dyDescent="0.25">
      <c r="A50" s="2" t="s">
        <v>44</v>
      </c>
      <c r="B50" s="15">
        <f>'2кв'!B55</f>
        <v>13192.360000000004</v>
      </c>
    </row>
    <row r="51" spans="1:2" ht="31.5" x14ac:dyDescent="0.25">
      <c r="A51" s="19" t="s">
        <v>66</v>
      </c>
      <c r="B51" s="16"/>
    </row>
    <row r="52" spans="1:2" x14ac:dyDescent="0.25">
      <c r="A52" s="2" t="s">
        <v>39</v>
      </c>
      <c r="B52" s="16">
        <v>30113.77</v>
      </c>
    </row>
    <row r="53" spans="1:2" x14ac:dyDescent="0.25">
      <c r="A53" s="2" t="s">
        <v>48</v>
      </c>
      <c r="B53" s="16">
        <v>450</v>
      </c>
    </row>
    <row r="54" spans="1:2" ht="30" x14ac:dyDescent="0.25">
      <c r="A54" s="39" t="s">
        <v>40</v>
      </c>
      <c r="B54" s="16">
        <f>E27</f>
        <v>28382.1</v>
      </c>
    </row>
    <row r="55" spans="1:2" x14ac:dyDescent="0.25">
      <c r="A55" s="17" t="s">
        <v>38</v>
      </c>
      <c r="B55" s="15">
        <f>B50+B52+B53-B54</f>
        <v>15374.030000000006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7:E37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8:E38"/>
    <mergeCell ref="A40:D40"/>
    <mergeCell ref="B41:D41"/>
    <mergeCell ref="A43:D43"/>
    <mergeCell ref="B44:D4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topLeftCell="A37" zoomScaleNormal="100" zoomScaleSheetLayoutView="100" workbookViewId="0">
      <selection activeCell="B53" sqref="B53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9" t="s">
        <v>11</v>
      </c>
      <c r="B1" s="79"/>
      <c r="C1" s="79"/>
      <c r="D1" s="79"/>
      <c r="E1" s="79"/>
    </row>
    <row r="2" spans="1:5" ht="30" customHeight="1" x14ac:dyDescent="0.25">
      <c r="A2" s="80" t="s">
        <v>12</v>
      </c>
      <c r="B2" s="81"/>
      <c r="C2" s="81"/>
      <c r="D2" s="81"/>
      <c r="E2" s="81"/>
    </row>
    <row r="3" spans="1:5" x14ac:dyDescent="0.25">
      <c r="A3" s="82" t="s">
        <v>67</v>
      </c>
      <c r="B3" s="82"/>
      <c r="C3" s="82"/>
      <c r="D3" s="82"/>
      <c r="E3" s="82"/>
    </row>
    <row r="4" spans="1:5" s="1" customFormat="1" ht="30" x14ac:dyDescent="0.25">
      <c r="A4" s="20" t="s">
        <v>13</v>
      </c>
      <c r="B4" s="4"/>
      <c r="C4" s="4"/>
      <c r="D4" s="4"/>
      <c r="E4" s="41" t="s">
        <v>68</v>
      </c>
    </row>
    <row r="5" spans="1:5" x14ac:dyDescent="0.25">
      <c r="A5" s="44"/>
      <c r="B5" s="4"/>
      <c r="C5" s="4"/>
      <c r="D5" s="4"/>
      <c r="E5" s="4"/>
    </row>
    <row r="6" spans="1:5" x14ac:dyDescent="0.25">
      <c r="A6" s="74" t="s">
        <v>0</v>
      </c>
      <c r="B6" s="74"/>
      <c r="C6" s="74"/>
      <c r="D6" s="74"/>
      <c r="E6" s="74"/>
    </row>
    <row r="7" spans="1:5" x14ac:dyDescent="0.25">
      <c r="A7" s="83" t="s">
        <v>25</v>
      </c>
      <c r="B7" s="83"/>
      <c r="C7" s="83"/>
      <c r="D7" s="83"/>
      <c r="E7" s="83"/>
    </row>
    <row r="8" spans="1:5" x14ac:dyDescent="0.25">
      <c r="A8" s="72" t="s">
        <v>1</v>
      </c>
      <c r="B8" s="72"/>
      <c r="C8" s="72"/>
      <c r="D8" s="72"/>
      <c r="E8" s="72"/>
    </row>
    <row r="9" spans="1:5" x14ac:dyDescent="0.25">
      <c r="A9" s="74" t="s">
        <v>26</v>
      </c>
      <c r="B9" s="74"/>
      <c r="C9" s="74"/>
      <c r="D9" s="74"/>
      <c r="E9" s="74"/>
    </row>
    <row r="10" spans="1:5" ht="24" customHeight="1" x14ac:dyDescent="0.25">
      <c r="A10" s="76" t="s">
        <v>14</v>
      </c>
      <c r="B10" s="77"/>
      <c r="C10" s="77"/>
      <c r="D10" s="77"/>
      <c r="E10" s="77"/>
    </row>
    <row r="11" spans="1:5" x14ac:dyDescent="0.25">
      <c r="A11" s="74" t="s">
        <v>27</v>
      </c>
      <c r="B11" s="74"/>
      <c r="C11" s="74"/>
      <c r="D11" s="74"/>
      <c r="E11" s="74"/>
    </row>
    <row r="12" spans="1:5" x14ac:dyDescent="0.25">
      <c r="A12" s="72" t="s">
        <v>15</v>
      </c>
      <c r="B12" s="73"/>
      <c r="C12" s="73"/>
      <c r="D12" s="73"/>
      <c r="E12" s="73"/>
    </row>
    <row r="13" spans="1:5" x14ac:dyDescent="0.25">
      <c r="A13" s="74" t="s">
        <v>23</v>
      </c>
      <c r="B13" s="74"/>
      <c r="C13" s="74"/>
      <c r="D13" s="74"/>
      <c r="E13" s="74"/>
    </row>
    <row r="14" spans="1:5" x14ac:dyDescent="0.25">
      <c r="A14" s="72" t="s">
        <v>2</v>
      </c>
      <c r="B14" s="73"/>
      <c r="C14" s="73"/>
      <c r="D14" s="73"/>
      <c r="E14" s="73"/>
    </row>
    <row r="15" spans="1:5" x14ac:dyDescent="0.25">
      <c r="A15" s="74" t="s">
        <v>22</v>
      </c>
      <c r="B15" s="74"/>
      <c r="C15" s="74"/>
      <c r="D15" s="74"/>
      <c r="E15" s="74"/>
    </row>
    <row r="16" spans="1:5" x14ac:dyDescent="0.25">
      <c r="A16" s="72" t="s">
        <v>16</v>
      </c>
      <c r="B16" s="73"/>
      <c r="C16" s="73"/>
      <c r="D16" s="73"/>
      <c r="E16" s="73"/>
    </row>
    <row r="17" spans="1:7" ht="27.6" customHeight="1" x14ac:dyDescent="0.25">
      <c r="A17" s="74" t="s">
        <v>17</v>
      </c>
      <c r="B17" s="74"/>
      <c r="C17" s="74"/>
      <c r="D17" s="74"/>
      <c r="E17" s="74"/>
    </row>
    <row r="18" spans="1:7" ht="61.5" customHeight="1" x14ac:dyDescent="0.25">
      <c r="A18" s="74" t="s">
        <v>28</v>
      </c>
      <c r="B18" s="74"/>
      <c r="C18" s="74"/>
      <c r="D18" s="74"/>
      <c r="E18" s="74"/>
    </row>
    <row r="19" spans="1:7" ht="32.25" customHeight="1" x14ac:dyDescent="0.25">
      <c r="A19" s="85" t="s">
        <v>29</v>
      </c>
      <c r="B19" s="85"/>
      <c r="C19" s="85"/>
      <c r="D19" s="85"/>
      <c r="E19" s="85"/>
    </row>
    <row r="20" spans="1:7" x14ac:dyDescent="0.25">
      <c r="A20" s="85"/>
      <c r="B20" s="85"/>
      <c r="C20" s="85"/>
      <c r="D20" s="85"/>
      <c r="E20" s="85"/>
      <c r="F20" s="2">
        <f>69.7+561.3</f>
        <v>631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47</v>
      </c>
      <c r="B22" s="9" t="s">
        <v>45</v>
      </c>
      <c r="C22" s="3" t="s">
        <v>4</v>
      </c>
      <c r="D22" s="3">
        <v>10.14</v>
      </c>
      <c r="E22" s="8">
        <f>D22*F20*G20</f>
        <v>19195.02</v>
      </c>
    </row>
    <row r="23" spans="1:7" x14ac:dyDescent="0.25">
      <c r="A23" s="7" t="s">
        <v>43</v>
      </c>
      <c r="B23" s="9" t="s">
        <v>24</v>
      </c>
      <c r="C23" s="3" t="s">
        <v>4</v>
      </c>
      <c r="D23" s="3">
        <v>3.6</v>
      </c>
      <c r="E23" s="8">
        <f>D23*F20*G20</f>
        <v>6814.7999999999993</v>
      </c>
    </row>
    <row r="24" spans="1:7" ht="58.5" customHeight="1" x14ac:dyDescent="0.25">
      <c r="A24" s="7" t="s">
        <v>61</v>
      </c>
      <c r="B24" s="9" t="s">
        <v>69</v>
      </c>
      <c r="C24" s="3" t="s">
        <v>4</v>
      </c>
      <c r="D24" s="3"/>
      <c r="E24" s="8">
        <f>790.76*3</f>
        <v>2372.2799999999997</v>
      </c>
    </row>
    <row r="25" spans="1:7" s="18" customFormat="1" x14ac:dyDescent="0.25">
      <c r="A25" s="23" t="s">
        <v>30</v>
      </c>
      <c r="B25" s="9" t="s">
        <v>69</v>
      </c>
      <c r="C25" s="24" t="s">
        <v>35</v>
      </c>
      <c r="D25" s="24"/>
      <c r="E25" s="25">
        <v>0</v>
      </c>
    </row>
    <row r="26" spans="1:7" s="18" customFormat="1" x14ac:dyDescent="0.25">
      <c r="A26" s="22"/>
      <c r="B26" s="9"/>
      <c r="C26" s="24"/>
      <c r="D26" s="24"/>
      <c r="E26" s="25"/>
    </row>
    <row r="27" spans="1:7" s="14" customFormat="1" ht="14.25" x14ac:dyDescent="0.2">
      <c r="A27" s="10" t="s">
        <v>31</v>
      </c>
      <c r="B27" s="11"/>
      <c r="C27" s="12"/>
      <c r="D27" s="12"/>
      <c r="E27" s="13">
        <f>SUM(E22:E26)</f>
        <v>28382.1</v>
      </c>
    </row>
    <row r="29" spans="1:7" ht="31.5" customHeight="1" x14ac:dyDescent="0.25">
      <c r="A29" s="87" t="s">
        <v>70</v>
      </c>
      <c r="B29" s="87"/>
      <c r="C29" s="87"/>
      <c r="D29" s="87"/>
      <c r="E29" s="87"/>
    </row>
    <row r="30" spans="1:7" ht="28.5" customHeight="1" x14ac:dyDescent="0.25">
      <c r="A30" s="74" t="s">
        <v>21</v>
      </c>
      <c r="B30" s="74"/>
      <c r="C30" s="74"/>
      <c r="D30" s="74"/>
      <c r="E30" s="74"/>
    </row>
    <row r="31" spans="1:7" ht="15" customHeight="1" x14ac:dyDescent="0.25">
      <c r="A31" s="74" t="s">
        <v>20</v>
      </c>
      <c r="B31" s="74"/>
      <c r="C31" s="74"/>
      <c r="D31" s="74"/>
      <c r="E31" s="74"/>
    </row>
    <row r="32" spans="1:7" x14ac:dyDescent="0.25">
      <c r="A32" s="74" t="s">
        <v>36</v>
      </c>
      <c r="B32" s="74"/>
      <c r="C32" s="74"/>
      <c r="D32" s="74"/>
      <c r="E32" s="74"/>
    </row>
    <row r="33" spans="1:5" x14ac:dyDescent="0.25">
      <c r="A33" s="74" t="s">
        <v>18</v>
      </c>
      <c r="B33" s="74"/>
      <c r="C33" s="74"/>
      <c r="D33" s="74"/>
      <c r="E33" s="74"/>
    </row>
    <row r="34" spans="1:5" x14ac:dyDescent="0.25">
      <c r="A34" s="40"/>
      <c r="B34" s="40"/>
      <c r="C34" s="40"/>
      <c r="D34" s="40"/>
      <c r="E34" s="40"/>
    </row>
    <row r="35" spans="1:5" x14ac:dyDescent="0.25">
      <c r="A35" s="40"/>
      <c r="B35" s="40"/>
      <c r="C35" s="40"/>
      <c r="D35" s="40"/>
      <c r="E35" s="40"/>
    </row>
    <row r="36" spans="1:5" x14ac:dyDescent="0.25">
      <c r="A36" s="40"/>
      <c r="B36" s="40"/>
      <c r="C36" s="40"/>
      <c r="D36" s="40"/>
      <c r="E36" s="40"/>
    </row>
    <row r="37" spans="1:5" x14ac:dyDescent="0.25">
      <c r="A37" s="78" t="s">
        <v>5</v>
      </c>
      <c r="B37" s="78"/>
      <c r="C37" s="78"/>
      <c r="D37" s="78"/>
      <c r="E37" s="78"/>
    </row>
    <row r="38" spans="1:5" x14ac:dyDescent="0.25">
      <c r="A38" s="74" t="s">
        <v>18</v>
      </c>
      <c r="B38" s="74"/>
      <c r="C38" s="74"/>
      <c r="D38" s="74"/>
      <c r="E38" s="74"/>
    </row>
    <row r="39" spans="1:5" x14ac:dyDescent="0.25">
      <c r="A39" s="40"/>
      <c r="B39" s="40"/>
      <c r="C39" s="40"/>
      <c r="D39" s="40"/>
      <c r="E39" s="40"/>
    </row>
    <row r="40" spans="1:5" x14ac:dyDescent="0.25">
      <c r="A40" s="70" t="s">
        <v>32</v>
      </c>
      <c r="B40" s="70"/>
      <c r="C40" s="70"/>
      <c r="D40" s="70"/>
      <c r="E40" s="5"/>
    </row>
    <row r="41" spans="1:5" x14ac:dyDescent="0.25">
      <c r="B41" s="75" t="s">
        <v>19</v>
      </c>
      <c r="C41" s="75"/>
      <c r="D41" s="75"/>
      <c r="E41" s="6" t="s">
        <v>6</v>
      </c>
    </row>
    <row r="42" spans="1:5" x14ac:dyDescent="0.25">
      <c r="A42" s="43"/>
      <c r="B42" s="43"/>
      <c r="C42" s="43"/>
      <c r="D42" s="43"/>
      <c r="E42" s="43"/>
    </row>
    <row r="43" spans="1:5" x14ac:dyDescent="0.25">
      <c r="A43" s="70" t="s">
        <v>33</v>
      </c>
      <c r="B43" s="70"/>
      <c r="C43" s="70"/>
      <c r="D43" s="70"/>
      <c r="E43" s="5"/>
    </row>
    <row r="44" spans="1:5" x14ac:dyDescent="0.25">
      <c r="B44" s="71" t="s">
        <v>19</v>
      </c>
      <c r="C44" s="71"/>
      <c r="D44" s="71"/>
      <c r="E44" s="6" t="s">
        <v>6</v>
      </c>
    </row>
    <row r="47" spans="1:5" x14ac:dyDescent="0.25">
      <c r="A47" s="2" t="s">
        <v>41</v>
      </c>
    </row>
    <row r="48" spans="1:5" x14ac:dyDescent="0.25">
      <c r="A48" s="2" t="s">
        <v>42</v>
      </c>
    </row>
    <row r="49" spans="1:2" x14ac:dyDescent="0.25">
      <c r="A49" s="14" t="s">
        <v>37</v>
      </c>
    </row>
    <row r="50" spans="1:2" x14ac:dyDescent="0.25">
      <c r="A50" s="2" t="s">
        <v>44</v>
      </c>
      <c r="B50" s="15">
        <f>'3кв'!B55</f>
        <v>15374.030000000006</v>
      </c>
    </row>
    <row r="51" spans="1:2" ht="31.5" x14ac:dyDescent="0.25">
      <c r="A51" s="19" t="s">
        <v>71</v>
      </c>
      <c r="B51" s="16"/>
    </row>
    <row r="52" spans="1:2" x14ac:dyDescent="0.25">
      <c r="A52" s="2" t="s">
        <v>39</v>
      </c>
      <c r="B52" s="16">
        <f>35886.61-45.41</f>
        <v>35841.199999999997</v>
      </c>
    </row>
    <row r="53" spans="1:2" x14ac:dyDescent="0.25">
      <c r="A53" s="2" t="s">
        <v>48</v>
      </c>
      <c r="B53" s="16">
        <v>450</v>
      </c>
    </row>
    <row r="54" spans="1:2" ht="30" x14ac:dyDescent="0.25">
      <c r="A54" s="42" t="s">
        <v>40</v>
      </c>
      <c r="B54" s="16">
        <f>E27</f>
        <v>28382.1</v>
      </c>
    </row>
    <row r="55" spans="1:2" x14ac:dyDescent="0.25">
      <c r="A55" s="17" t="s">
        <v>38</v>
      </c>
      <c r="B55" s="15">
        <f>B50+B52+B53-B54</f>
        <v>23283.130000000005</v>
      </c>
    </row>
  </sheetData>
  <mergeCells count="29">
    <mergeCell ref="A38:E38"/>
    <mergeCell ref="A40:D40"/>
    <mergeCell ref="B41:D41"/>
    <mergeCell ref="A43:D43"/>
    <mergeCell ref="B44:D44"/>
    <mergeCell ref="A37:E37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topLeftCell="A4" zoomScaleNormal="100" zoomScaleSheetLayoutView="100" workbookViewId="0">
      <selection activeCell="C26" sqref="C26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9" t="s">
        <v>72</v>
      </c>
      <c r="B1" s="89"/>
      <c r="C1" s="89"/>
      <c r="D1" s="45"/>
    </row>
    <row r="2" spans="1:5" ht="15.75" x14ac:dyDescent="0.25">
      <c r="A2" s="90" t="s">
        <v>73</v>
      </c>
      <c r="B2" s="90"/>
      <c r="C2" s="90"/>
      <c r="D2" s="46"/>
    </row>
    <row r="3" spans="1:5" ht="15.75" x14ac:dyDescent="0.25">
      <c r="A3" s="90" t="s">
        <v>74</v>
      </c>
      <c r="B3" s="90"/>
      <c r="C3" s="90"/>
      <c r="D3" s="46"/>
    </row>
    <row r="4" spans="1:5" ht="15.75" x14ac:dyDescent="0.25">
      <c r="A4" s="89" t="s">
        <v>93</v>
      </c>
      <c r="B4" s="89"/>
      <c r="C4" s="89"/>
      <c r="D4" s="45"/>
    </row>
    <row r="5" spans="1:5" ht="15.75" x14ac:dyDescent="0.25">
      <c r="A5" s="91"/>
      <c r="B5" s="91"/>
      <c r="C5" s="91"/>
      <c r="D5" s="1"/>
    </row>
    <row r="6" spans="1:5" ht="15.75" x14ac:dyDescent="0.25">
      <c r="A6" s="46"/>
      <c r="B6" s="47" t="s">
        <v>75</v>
      </c>
      <c r="C6" s="48">
        <f>'1кв'!B50</f>
        <v>35841.71</v>
      </c>
      <c r="D6" s="49"/>
    </row>
    <row r="7" spans="1:5" ht="15.75" x14ac:dyDescent="0.25">
      <c r="A7" s="46"/>
      <c r="B7" s="47" t="s">
        <v>94</v>
      </c>
      <c r="C7" s="48"/>
      <c r="D7" s="49"/>
    </row>
    <row r="8" spans="1:5" ht="15.75" x14ac:dyDescent="0.25">
      <c r="A8" s="50" t="s">
        <v>76</v>
      </c>
      <c r="B8" s="51" t="s">
        <v>77</v>
      </c>
      <c r="C8" s="52">
        <f>'1кв'!B52+'2кв'!B52+'3кв'!B52+'4кв'!B52</f>
        <v>122804.38</v>
      </c>
      <c r="D8" s="53"/>
    </row>
    <row r="9" spans="1:5" ht="30" x14ac:dyDescent="0.25">
      <c r="A9" s="50"/>
      <c r="B9" s="54" t="s">
        <v>78</v>
      </c>
      <c r="C9" s="52">
        <f>'1кв'!B53+'2кв'!B53+'3кв'!B53+'4кв'!B53</f>
        <v>1800</v>
      </c>
      <c r="D9" s="53"/>
    </row>
    <row r="10" spans="1:5" ht="15.75" x14ac:dyDescent="0.25">
      <c r="A10" s="55"/>
      <c r="B10" s="51" t="s">
        <v>79</v>
      </c>
      <c r="C10" s="56">
        <f>SUM(C8:C9)</f>
        <v>124604.38</v>
      </c>
      <c r="D10" s="49"/>
    </row>
    <row r="11" spans="1:5" ht="15.75" x14ac:dyDescent="0.25">
      <c r="A11" s="1"/>
      <c r="B11" s="88"/>
      <c r="C11" s="88"/>
      <c r="D11" s="57"/>
    </row>
    <row r="12" spans="1:5" ht="15.75" x14ac:dyDescent="0.25">
      <c r="A12" s="58" t="s">
        <v>80</v>
      </c>
      <c r="B12" s="21" t="s">
        <v>81</v>
      </c>
      <c r="C12" s="59">
        <f>'1кв'!E22+'2кв'!E22+'3кв'!E22+'4кв'!E22</f>
        <v>74622.060000000012</v>
      </c>
      <c r="D12" s="57"/>
    </row>
    <row r="13" spans="1:5" ht="15.75" x14ac:dyDescent="0.25">
      <c r="A13" s="1"/>
      <c r="B13" s="7" t="s">
        <v>43</v>
      </c>
      <c r="C13" s="59">
        <f>'1кв'!E23+'2кв'!E23+'3кв'!E23+'4кв'!E23</f>
        <v>26615.579999999998</v>
      </c>
      <c r="D13" s="57"/>
      <c r="E13" s="60"/>
    </row>
    <row r="14" spans="1:5" ht="30" x14ac:dyDescent="0.25">
      <c r="B14" s="7" t="s">
        <v>82</v>
      </c>
      <c r="C14" s="59">
        <f>'1кв'!E24+'2кв'!E24+'3кв'!E24+'4кв'!E24</f>
        <v>8698.36</v>
      </c>
      <c r="D14" s="57"/>
    </row>
    <row r="15" spans="1:5" ht="15.75" x14ac:dyDescent="0.25">
      <c r="A15" s="58"/>
      <c r="B15" s="61" t="s">
        <v>30</v>
      </c>
      <c r="C15" s="59">
        <f>'1кв'!E25+'2кв'!E25+'3кв'!E25+'4кв'!E25</f>
        <v>499</v>
      </c>
      <c r="D15" s="57"/>
    </row>
    <row r="16" spans="1:5" ht="15.75" x14ac:dyDescent="0.25">
      <c r="A16" s="58"/>
      <c r="B16" s="62" t="s">
        <v>95</v>
      </c>
      <c r="C16" s="63">
        <v>0</v>
      </c>
      <c r="D16" s="57"/>
    </row>
    <row r="17" spans="1:5" ht="15.75" x14ac:dyDescent="0.25">
      <c r="A17" s="58"/>
      <c r="B17" s="64" t="s">
        <v>83</v>
      </c>
      <c r="C17" s="63">
        <f>SUM(C19:C19)</f>
        <v>26727.96</v>
      </c>
      <c r="D17" s="57"/>
    </row>
    <row r="18" spans="1:5" ht="15.75" x14ac:dyDescent="0.25">
      <c r="A18" s="58"/>
      <c r="B18" s="65" t="s">
        <v>84</v>
      </c>
      <c r="C18" s="63"/>
      <c r="D18" s="57"/>
    </row>
    <row r="19" spans="1:5" ht="15.75" x14ac:dyDescent="0.25">
      <c r="A19" s="58"/>
      <c r="B19" s="22" t="s">
        <v>96</v>
      </c>
      <c r="C19" s="66">
        <f>'1кв'!E26</f>
        <v>26727.96</v>
      </c>
      <c r="D19" s="57"/>
    </row>
    <row r="20" spans="1:5" ht="15.75" x14ac:dyDescent="0.25">
      <c r="A20" s="1"/>
      <c r="B20" s="67" t="s">
        <v>85</v>
      </c>
      <c r="C20" s="68">
        <f>SUM(C12:C17)</f>
        <v>137162.96000000002</v>
      </c>
      <c r="D20" s="57"/>
      <c r="E20" s="60"/>
    </row>
    <row r="21" spans="1:5" ht="15.75" x14ac:dyDescent="0.25">
      <c r="A21" s="1"/>
      <c r="B21" s="69" t="s">
        <v>86</v>
      </c>
      <c r="C21" s="68">
        <f>C6+C10-C20</f>
        <v>23283.129999999976</v>
      </c>
      <c r="D21" s="57"/>
    </row>
    <row r="22" spans="1:5" ht="15.75" x14ac:dyDescent="0.25">
      <c r="A22" s="1"/>
      <c r="B22" s="50"/>
      <c r="C22" s="50"/>
      <c r="D22" s="57"/>
    </row>
    <row r="23" spans="1:5" ht="15.75" x14ac:dyDescent="0.25">
      <c r="A23" s="1"/>
      <c r="B23" s="92" t="s">
        <v>97</v>
      </c>
      <c r="C23" s="92"/>
      <c r="D23" s="57"/>
    </row>
    <row r="24" spans="1:5" ht="15.75" x14ac:dyDescent="0.25">
      <c r="A24" s="1"/>
      <c r="B24" s="92" t="s">
        <v>98</v>
      </c>
      <c r="C24" s="92">
        <v>4167.07</v>
      </c>
      <c r="D24" s="57"/>
    </row>
    <row r="25" spans="1:5" ht="15.75" x14ac:dyDescent="0.25">
      <c r="A25" s="1"/>
      <c r="B25" s="93" t="s">
        <v>99</v>
      </c>
      <c r="C25" s="93">
        <v>5240</v>
      </c>
      <c r="D25" s="57"/>
    </row>
    <row r="26" spans="1:5" ht="15.75" x14ac:dyDescent="0.25">
      <c r="A26" s="1"/>
      <c r="B26" s="92" t="s">
        <v>100</v>
      </c>
      <c r="C26" s="92">
        <f>C25-C24</f>
        <v>1072.9300000000003</v>
      </c>
      <c r="D26" s="57"/>
    </row>
    <row r="27" spans="1:5" ht="15.75" x14ac:dyDescent="0.25">
      <c r="A27" s="1"/>
      <c r="B27" s="50"/>
      <c r="C27" s="50"/>
      <c r="D27" s="57"/>
    </row>
    <row r="28" spans="1:5" ht="15.75" x14ac:dyDescent="0.25">
      <c r="A28" s="1"/>
      <c r="B28" s="50"/>
      <c r="C28" s="50"/>
      <c r="D28" s="57"/>
    </row>
    <row r="29" spans="1:5" ht="15.75" x14ac:dyDescent="0.25">
      <c r="A29" s="50" t="s">
        <v>87</v>
      </c>
      <c r="C29" s="50"/>
      <c r="D29" s="57"/>
    </row>
    <row r="30" spans="1:5" ht="15.75" x14ac:dyDescent="0.25">
      <c r="A30" s="1"/>
      <c r="B30" s="50"/>
      <c r="C30" s="50"/>
      <c r="D30" s="57"/>
    </row>
    <row r="31" spans="1:5" ht="15.75" x14ac:dyDescent="0.25">
      <c r="A31" s="1"/>
      <c r="B31" s="50"/>
      <c r="C31" s="50"/>
      <c r="D31" s="57"/>
    </row>
    <row r="32" spans="1:5" ht="15.75" x14ac:dyDescent="0.25">
      <c r="A32" s="1" t="s">
        <v>88</v>
      </c>
      <c r="B32" s="50" t="s">
        <v>89</v>
      </c>
      <c r="C32" s="50"/>
      <c r="D32" s="57"/>
    </row>
    <row r="33" spans="1:4" ht="15.75" x14ac:dyDescent="0.25">
      <c r="A33" s="1"/>
      <c r="B33" s="50" t="s">
        <v>90</v>
      </c>
      <c r="C33" s="50"/>
      <c r="D33" s="57"/>
    </row>
    <row r="34" spans="1:4" ht="15.75" x14ac:dyDescent="0.25">
      <c r="A34" s="1"/>
      <c r="B34" s="50" t="s">
        <v>91</v>
      </c>
      <c r="C34" s="50"/>
      <c r="D34" s="57"/>
    </row>
    <row r="35" spans="1:4" ht="15.75" x14ac:dyDescent="0.25">
      <c r="A35" s="1"/>
      <c r="B35" s="50"/>
      <c r="C35" s="50"/>
      <c r="D35" s="57"/>
    </row>
    <row r="36" spans="1:4" ht="15.75" x14ac:dyDescent="0.25">
      <c r="A36" s="1"/>
      <c r="B36" s="50"/>
      <c r="C36" s="50"/>
      <c r="D36" s="57"/>
    </row>
    <row r="37" spans="1:4" ht="15.75" x14ac:dyDescent="0.25">
      <c r="A37" s="1"/>
      <c r="B37" s="50" t="s">
        <v>92</v>
      </c>
      <c r="C37" s="50"/>
      <c r="D37" s="57"/>
    </row>
    <row r="38" spans="1:4" ht="15.75" x14ac:dyDescent="0.25">
      <c r="A38" s="1"/>
      <c r="B38" s="50"/>
      <c r="C38" s="50"/>
      <c r="D38" s="57"/>
    </row>
    <row r="39" spans="1:4" ht="15.75" x14ac:dyDescent="0.25">
      <c r="A39" s="1"/>
      <c r="B39" s="50"/>
      <c r="C39" s="50"/>
      <c r="D39" s="57"/>
    </row>
    <row r="40" spans="1:4" ht="15.75" x14ac:dyDescent="0.25">
      <c r="A40" s="1"/>
      <c r="B40" s="50"/>
      <c r="C40" s="50"/>
      <c r="D40" s="57"/>
    </row>
    <row r="41" spans="1:4" ht="15.75" x14ac:dyDescent="0.25">
      <c r="A41" s="1"/>
      <c r="B41" s="50"/>
      <c r="C41" s="50"/>
      <c r="D41" s="57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2022-03-09T13:32:02Z</dcterms:modified>
</cp:coreProperties>
</file>